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1-C04 Base de datos en Excel/"/>
    </mc:Choice>
  </mc:AlternateContent>
  <xr:revisionPtr revIDLastSave="0" documentId="11_3BFB228BA7222258619293A6B21AEBB4F6CE6C5D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1_Base_a_mano" sheetId="1" r:id="rId1"/>
    <sheet name="2_Base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2" l="1"/>
  <c r="L14" i="2" s="1"/>
  <c r="I13" i="2"/>
  <c r="L13" i="2" s="1"/>
  <c r="I12" i="2"/>
  <c r="L12" i="2" s="1"/>
  <c r="I11" i="2"/>
  <c r="L11" i="2" s="1"/>
  <c r="I10" i="2"/>
  <c r="L10" i="2" s="1"/>
  <c r="I9" i="2"/>
  <c r="L9" i="2" s="1"/>
  <c r="I8" i="2"/>
  <c r="L8" i="2" s="1"/>
  <c r="I7" i="2"/>
  <c r="L7" i="2" s="1"/>
</calcChain>
</file>

<file path=xl/sharedStrings.xml><?xml version="1.0" encoding="utf-8"?>
<sst xmlns="http://schemas.openxmlformats.org/spreadsheetml/2006/main" count="238" uniqueCount="125">
  <si>
    <t>BIOESTADÍSTICA · CLASE 04 · BASE DE DATOS EN EXCEL · EJERCICIOS 1 Y 2</t>
  </si>
  <si>
    <t>Ejercicio 1 · Capturar una libreta de campo</t>
  </si>
  <si>
    <t>Tema: estructura de una base de datos, códigos y unidades. Caso: biometría de 6 peces del estanque 5, anotados en una libreta cada uno a su manera. Pásalos a la base: una fila por pez, una columna por variable, un dato por celda.</t>
  </si>
  <si>
    <t>Nombre</t>
  </si>
  <si>
    <t>Fecha</t>
  </si>
  <si>
    <t>Lo que dice la libreta</t>
  </si>
  <si>
    <t>Tu base (usa los códigos del diccionario)</t>
  </si>
  <si>
    <t>Diccionario</t>
  </si>
  <si>
    <t>Renglón de la libreta</t>
  </si>
  <si>
    <t>ID_Pez</t>
  </si>
  <si>
    <t>Estanque</t>
  </si>
  <si>
    <t>Sexo</t>
  </si>
  <si>
    <t>Longitud_cm</t>
  </si>
  <si>
    <t>Peso_g</t>
  </si>
  <si>
    <t>Lesiones</t>
  </si>
  <si>
    <t>Códigos y unidades</t>
  </si>
  <si>
    <t>Pez 1 → est. 5, hembra, mide 24.1 cm y pesa 0.285 kg, sin lesiones</t>
  </si>
  <si>
    <t>ID_Pez: F-41 a F-46</t>
  </si>
  <si>
    <t>Pez 2 → E5 · macho · 26 cm · 330 g · aleta mordida (leve)</t>
  </si>
  <si>
    <t>Estanque: E5</t>
  </si>
  <si>
    <t>Pez 3 → estanque 5, H, 23.4 cm, 262 gramos, ninguna</t>
  </si>
  <si>
    <t>Sexo: H o M</t>
  </si>
  <si>
    <t>Pez 4 → E-5 macho 27.2cm 358g lesión moderada en el costado</t>
  </si>
  <si>
    <t>Longitud_cm: número en cm</t>
  </si>
  <si>
    <t>Pez 5 → E5, hembra, 25.0, 301, ok</t>
  </si>
  <si>
    <t>Peso_g: número en gramos</t>
  </si>
  <si>
    <t>Pez 6 → 5 / M / 25.8 cm / 0.31 kg / leve</t>
  </si>
  <si>
    <t>Lesiones: Ninguna, Leves o Moderadas</t>
  </si>
  <si>
    <t>Pregunta 1. Menciona dos decisiones que tuviste que tomar al capturar. ¿Por qué conviene escribirlas en un diccionario antes de capturar?</t>
  </si>
  <si>
    <t>Pregunta 2. El pez 5 dice «25.0, 301». ¿Cómo supiste cuál es la longitud y cuál el peso? ¿Qué harías si no estuvieras seguro?</t>
  </si>
  <si>
    <t>Ejercicio 2 · Revisar afirmaciones</t>
  </si>
  <si>
    <t>Elige Sí o No y, si no es correcta, escribe el error y lo correcto. Usa la sección 4 de la lectura.</t>
  </si>
  <si>
    <t>Lo que dice</t>
  </si>
  <si>
    <t>¿Es correcta?</t>
  </si>
  <si>
    <t>Error y lo correcto</t>
  </si>
  <si>
    <t>A. «Conviene escribir el peso como “305 g” para no olvidar la unidad.»</t>
  </si>
  <si>
    <t>B. «Cada pez debe ocupar una fila y cada variable una columna.»</t>
  </si>
  <si>
    <t>C. «Si un pez no se pesó, se escribe 0 en su peso.»</t>
  </si>
  <si>
    <t>D. «Hembra, H y hembra son la misma categoría, así que da igual cómo se escriba.»</t>
  </si>
  <si>
    <t>E. «Para que se vea ordenado, conviene combinar en una celda el E1 de los 10 peces del estanque.»</t>
  </si>
  <si>
    <t>Al terminar, pasa a la hoja 2_Base_Excel.</t>
  </si>
  <si>
    <t>BIOESTADÍSTICA · CLASE 04 · BASE DE DATOS EN EXCEL · EJERCICIO 3</t>
  </si>
  <si>
    <t>Ejercicio 3 · Revisar y corregir la base en Excel</t>
  </si>
  <si>
    <t>Tema: revisar una base antes de analizarla. Caso: biometría de 40 tilapias de 4 estanques capturada por dos personas. En esta hoja la base completa es amarilla: la vas a corregir. La tabla de la derecha se actualiza sola mientras corriges.</t>
  </si>
  <si>
    <t>Base · biometría de 40 tilapias (sí la vas a corregir)</t>
  </si>
  <si>
    <t>Revisión de la base</t>
  </si>
  <si>
    <t>Revisión</t>
  </si>
  <si>
    <t>Valor ahora</t>
  </si>
  <si>
    <t>Debe dar</t>
  </si>
  <si>
    <t>Antes de corregir</t>
  </si>
  <si>
    <t>¿Listo?</t>
  </si>
  <si>
    <t>F-01</t>
  </si>
  <si>
    <t>E1</t>
  </si>
  <si>
    <t>H</t>
  </si>
  <si>
    <t>Ninguna</t>
  </si>
  <si>
    <t>Filas con un pez (=CONTARA)</t>
  </si>
  <si>
    <t>F-02</t>
  </si>
  <si>
    <t>M</t>
  </si>
  <si>
    <t>Pesos que son número (=CONTAR)</t>
  </si>
  <si>
    <t>F-03</t>
  </si>
  <si>
    <t>E-1</t>
  </si>
  <si>
    <t>Peso máximo (g)</t>
  </si>
  <si>
    <t>F-04</t>
  </si>
  <si>
    <t>Leves</t>
  </si>
  <si>
    <t>Peso mínimo (g)</t>
  </si>
  <si>
    <t>F-05</t>
  </si>
  <si>
    <t>macho</t>
  </si>
  <si>
    <t>Filas con ID repetido</t>
  </si>
  <si>
    <t>F-06</t>
  </si>
  <si>
    <t>Estanque escrito E1, E2, E3 o E4</t>
  </si>
  <si>
    <t>F-07</t>
  </si>
  <si>
    <t>Sexo escrito H o M</t>
  </si>
  <si>
    <t>F-08</t>
  </si>
  <si>
    <t>321 g</t>
  </si>
  <si>
    <t>F-09</t>
  </si>
  <si>
    <t>Las fórmulas de «Valor ahora» ya están escritas. Haz clic en ellas para verlas: =CONTARA(), =CONTAR(), =MAX(), =MIN(), =CONTAR.SI(). Cuando corrijas la base, cambian solas.</t>
  </si>
  <si>
    <t>F-10</t>
  </si>
  <si>
    <t>No</t>
  </si>
  <si>
    <t>F-11</t>
  </si>
  <si>
    <t>E2</t>
  </si>
  <si>
    <t>Dato de la libreta de campo: el pez F-27 pesó 304 g.</t>
  </si>
  <si>
    <t>F-12</t>
  </si>
  <si>
    <t>Est. 2</t>
  </si>
  <si>
    <t>F-13</t>
  </si>
  <si>
    <t>Paso 5 · Responde</t>
  </si>
  <si>
    <t>F-14</t>
  </si>
  <si>
    <t>Macho</t>
  </si>
  <si>
    <t>Pregunta 3. Al principio, =CONTAR daba 39 pesos aunque había 41 filas. ¿Por qué? ¿Qué te dice la diferencia entre =CONTAR y =CONTARA?</t>
  </si>
  <si>
    <t>F-15</t>
  </si>
  <si>
    <t>F-16</t>
  </si>
  <si>
    <t>F-17</t>
  </si>
  <si>
    <t>Sin lesión</t>
  </si>
  <si>
    <t>F-18</t>
  </si>
  <si>
    <t>Pregunta 4. ¿Cómo detectaste el peso de 3 040 g? ¿Qué habrías hecho si no tuvieras la libreta de campo?</t>
  </si>
  <si>
    <t>F-19</t>
  </si>
  <si>
    <t>0.308 kg</t>
  </si>
  <si>
    <t>F-20</t>
  </si>
  <si>
    <t>F-21</t>
  </si>
  <si>
    <t>E3</t>
  </si>
  <si>
    <t>F-22</t>
  </si>
  <si>
    <t>Leve</t>
  </si>
  <si>
    <t>F-23</t>
  </si>
  <si>
    <t>E 3</t>
  </si>
  <si>
    <t>Pregunta 5. Si hubieras contado los peces de cada estanque con la base sin corregir, ¿qué habría pasado?</t>
  </si>
  <si>
    <t>F-24</t>
  </si>
  <si>
    <t>F-25</t>
  </si>
  <si>
    <t>F-26</t>
  </si>
  <si>
    <t>Moderadas</t>
  </si>
  <si>
    <t>F-27</t>
  </si>
  <si>
    <t>F-28</t>
  </si>
  <si>
    <t>Guarda como Clase04_Apellido_Nombre.xlsx y entrega.</t>
  </si>
  <si>
    <t>F-29</t>
  </si>
  <si>
    <t>F-30</t>
  </si>
  <si>
    <t>F-31</t>
  </si>
  <si>
    <t>E4</t>
  </si>
  <si>
    <t>F-32</t>
  </si>
  <si>
    <t>F-33</t>
  </si>
  <si>
    <t>F-34</t>
  </si>
  <si>
    <t>F-35</t>
  </si>
  <si>
    <t>F-36</t>
  </si>
  <si>
    <t>est4</t>
  </si>
  <si>
    <t>F-37</t>
  </si>
  <si>
    <t>F-38</t>
  </si>
  <si>
    <t>F-39</t>
  </si>
  <si>
    <t>F-40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</si>
</sst>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sz val="9"/>
      <color rgb="FF183B35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7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showGridLines="0" tabSelected="1" workbookViewId="0">
      <pane ySplit="4" topLeftCell="A5" activePane="bottomLeft" state="frozen"/>
      <selection pane="bottomLeft" sqref="A1:H1"/>
    </sheetView>
  </sheetViews>
  <sheetFormatPr baseColWidth="10" defaultColWidth="8.88671875" defaultRowHeight="14.4" x14ac:dyDescent="0.3"/>
  <cols>
    <col min="1" max="1" width="44" customWidth="1"/>
    <col min="2" max="3" width="10" customWidth="1"/>
    <col min="4" max="4" width="9" customWidth="1"/>
    <col min="5" max="5" width="13" customWidth="1"/>
    <col min="6" max="6" width="11" customWidth="1"/>
    <col min="7" max="7" width="13" customWidth="1"/>
    <col min="8" max="8" width="30" customWidth="1"/>
  </cols>
  <sheetData>
    <row r="1" spans="1:8" ht="16.0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</row>
    <row r="2" spans="1:8" ht="34.049999999999997" customHeight="1" x14ac:dyDescent="0.3">
      <c r="A2" s="26" t="s">
        <v>1</v>
      </c>
      <c r="B2" s="27"/>
      <c r="C2" s="27"/>
      <c r="D2" s="27"/>
      <c r="E2" s="27"/>
      <c r="F2" s="27"/>
      <c r="G2" s="27"/>
      <c r="H2" s="27"/>
    </row>
    <row r="3" spans="1:8" ht="36" customHeight="1" x14ac:dyDescent="0.3">
      <c r="A3" s="25" t="s">
        <v>2</v>
      </c>
      <c r="B3" s="16"/>
      <c r="C3" s="16"/>
      <c r="D3" s="16"/>
      <c r="E3" s="16"/>
      <c r="F3" s="16"/>
      <c r="G3" s="16"/>
      <c r="H3" s="16"/>
    </row>
    <row r="4" spans="1:8" ht="22.05" customHeight="1" x14ac:dyDescent="0.3">
      <c r="A4" s="1" t="s">
        <v>3</v>
      </c>
      <c r="B4" s="22"/>
      <c r="C4" s="18"/>
      <c r="D4" s="18"/>
      <c r="E4" s="18"/>
      <c r="F4" s="2" t="s">
        <v>4</v>
      </c>
      <c r="G4" s="17"/>
      <c r="H4" s="18"/>
    </row>
    <row r="6" spans="1:8" ht="19.95" customHeight="1" x14ac:dyDescent="0.3">
      <c r="A6" s="4" t="s">
        <v>5</v>
      </c>
      <c r="B6" s="15" t="s">
        <v>6</v>
      </c>
      <c r="C6" s="16"/>
      <c r="D6" s="16"/>
      <c r="E6" s="16"/>
      <c r="F6" s="16"/>
      <c r="G6" s="16"/>
      <c r="H6" s="4" t="s">
        <v>7</v>
      </c>
    </row>
    <row r="7" spans="1:8" x14ac:dyDescent="0.3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</row>
    <row r="8" spans="1:8" ht="31.95" customHeight="1" x14ac:dyDescent="0.3">
      <c r="A8" s="6" t="s">
        <v>16</v>
      </c>
      <c r="B8" s="3"/>
      <c r="C8" s="3"/>
      <c r="D8" s="3"/>
      <c r="E8" s="7"/>
      <c r="F8" s="3"/>
      <c r="G8" s="3"/>
      <c r="H8" s="8" t="s">
        <v>17</v>
      </c>
    </row>
    <row r="9" spans="1:8" ht="31.95" customHeight="1" x14ac:dyDescent="0.3">
      <c r="A9" s="6" t="s">
        <v>18</v>
      </c>
      <c r="B9" s="3"/>
      <c r="C9" s="3"/>
      <c r="D9" s="3"/>
      <c r="E9" s="7"/>
      <c r="F9" s="3"/>
      <c r="G9" s="3"/>
      <c r="H9" s="8" t="s">
        <v>19</v>
      </c>
    </row>
    <row r="10" spans="1:8" ht="31.95" customHeight="1" x14ac:dyDescent="0.3">
      <c r="A10" s="6" t="s">
        <v>20</v>
      </c>
      <c r="B10" s="3"/>
      <c r="C10" s="3"/>
      <c r="D10" s="3"/>
      <c r="E10" s="7"/>
      <c r="F10" s="3"/>
      <c r="G10" s="3"/>
      <c r="H10" s="8" t="s">
        <v>21</v>
      </c>
    </row>
    <row r="11" spans="1:8" ht="31.95" customHeight="1" x14ac:dyDescent="0.3">
      <c r="A11" s="6" t="s">
        <v>22</v>
      </c>
      <c r="B11" s="3"/>
      <c r="C11" s="3"/>
      <c r="D11" s="3"/>
      <c r="E11" s="7"/>
      <c r="F11" s="3"/>
      <c r="G11" s="3"/>
      <c r="H11" s="8" t="s">
        <v>23</v>
      </c>
    </row>
    <row r="12" spans="1:8" ht="31.95" customHeight="1" x14ac:dyDescent="0.3">
      <c r="A12" s="6" t="s">
        <v>24</v>
      </c>
      <c r="B12" s="3"/>
      <c r="C12" s="3"/>
      <c r="D12" s="3"/>
      <c r="E12" s="7"/>
      <c r="F12" s="3"/>
      <c r="G12" s="3"/>
      <c r="H12" s="8" t="s">
        <v>25</v>
      </c>
    </row>
    <row r="13" spans="1:8" ht="31.95" customHeight="1" x14ac:dyDescent="0.3">
      <c r="A13" s="6" t="s">
        <v>26</v>
      </c>
      <c r="B13" s="3"/>
      <c r="C13" s="3"/>
      <c r="D13" s="3"/>
      <c r="E13" s="7"/>
      <c r="F13" s="3"/>
      <c r="G13" s="3"/>
      <c r="H13" s="8" t="s">
        <v>27</v>
      </c>
    </row>
    <row r="15" spans="1:8" x14ac:dyDescent="0.3">
      <c r="A15" s="24" t="s">
        <v>28</v>
      </c>
      <c r="B15" s="20"/>
      <c r="C15" s="20"/>
      <c r="D15" s="20"/>
      <c r="E15" s="20"/>
      <c r="F15" s="20"/>
      <c r="G15" s="20"/>
      <c r="H15" s="20"/>
    </row>
    <row r="16" spans="1:8" x14ac:dyDescent="0.3">
      <c r="A16" s="20"/>
      <c r="B16" s="20"/>
      <c r="C16" s="20"/>
      <c r="D16" s="20"/>
      <c r="E16" s="20"/>
      <c r="F16" s="20"/>
      <c r="G16" s="20"/>
      <c r="H16" s="20"/>
    </row>
    <row r="17" spans="1:8" x14ac:dyDescent="0.3">
      <c r="A17" s="21"/>
      <c r="B17" s="18"/>
      <c r="C17" s="18"/>
      <c r="D17" s="18"/>
      <c r="E17" s="18"/>
      <c r="F17" s="18"/>
      <c r="G17" s="18"/>
      <c r="H17" s="18"/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24" t="s">
        <v>29</v>
      </c>
      <c r="B19" s="20"/>
      <c r="C19" s="20"/>
      <c r="D19" s="20"/>
      <c r="E19" s="20"/>
      <c r="F19" s="20"/>
      <c r="G19" s="20"/>
      <c r="H19" s="20"/>
    </row>
    <row r="20" spans="1:8" x14ac:dyDescent="0.3">
      <c r="A20" s="20"/>
      <c r="B20" s="20"/>
      <c r="C20" s="20"/>
      <c r="D20" s="20"/>
      <c r="E20" s="20"/>
      <c r="F20" s="20"/>
      <c r="G20" s="20"/>
      <c r="H20" s="20"/>
    </row>
    <row r="21" spans="1:8" x14ac:dyDescent="0.3">
      <c r="A21" s="21"/>
      <c r="B21" s="18"/>
      <c r="C21" s="18"/>
      <c r="D21" s="18"/>
      <c r="E21" s="18"/>
      <c r="F21" s="18"/>
      <c r="G21" s="18"/>
      <c r="H21" s="18"/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4" spans="1:8" ht="19.95" customHeight="1" x14ac:dyDescent="0.3">
      <c r="A24" s="15" t="s">
        <v>30</v>
      </c>
      <c r="B24" s="16"/>
      <c r="C24" s="16"/>
      <c r="D24" s="16"/>
      <c r="E24" s="16"/>
      <c r="F24" s="16"/>
      <c r="G24" s="16"/>
      <c r="H24" s="16"/>
    </row>
    <row r="25" spans="1:8" x14ac:dyDescent="0.3">
      <c r="A25" s="23" t="s">
        <v>31</v>
      </c>
      <c r="B25" s="20"/>
      <c r="C25" s="20"/>
      <c r="D25" s="20"/>
      <c r="E25" s="20"/>
      <c r="F25" s="20"/>
      <c r="G25" s="20"/>
      <c r="H25" s="20"/>
    </row>
    <row r="26" spans="1:8" x14ac:dyDescent="0.3">
      <c r="A26" s="5" t="s">
        <v>32</v>
      </c>
      <c r="B26" s="29" t="s">
        <v>33</v>
      </c>
      <c r="C26" s="30"/>
      <c r="D26" s="29" t="s">
        <v>34</v>
      </c>
      <c r="E26" s="30"/>
      <c r="F26" s="30"/>
      <c r="G26" s="30"/>
      <c r="H26" s="30"/>
    </row>
    <row r="27" spans="1:8" ht="34.049999999999997" customHeight="1" x14ac:dyDescent="0.3">
      <c r="A27" s="6" t="s">
        <v>35</v>
      </c>
      <c r="B27" s="17"/>
      <c r="C27" s="18"/>
      <c r="D27" s="22"/>
      <c r="E27" s="18"/>
      <c r="F27" s="18"/>
      <c r="G27" s="18"/>
      <c r="H27" s="18"/>
    </row>
    <row r="28" spans="1:8" ht="34.049999999999997" customHeight="1" x14ac:dyDescent="0.3">
      <c r="A28" s="6" t="s">
        <v>36</v>
      </c>
      <c r="B28" s="17"/>
      <c r="C28" s="18"/>
      <c r="D28" s="22"/>
      <c r="E28" s="18"/>
      <c r="F28" s="18"/>
      <c r="G28" s="18"/>
      <c r="H28" s="18"/>
    </row>
    <row r="29" spans="1:8" ht="34.049999999999997" customHeight="1" x14ac:dyDescent="0.3">
      <c r="A29" s="6" t="s">
        <v>37</v>
      </c>
      <c r="B29" s="17"/>
      <c r="C29" s="18"/>
      <c r="D29" s="22"/>
      <c r="E29" s="18"/>
      <c r="F29" s="18"/>
      <c r="G29" s="18"/>
      <c r="H29" s="18"/>
    </row>
    <row r="30" spans="1:8" ht="34.049999999999997" customHeight="1" x14ac:dyDescent="0.3">
      <c r="A30" s="6" t="s">
        <v>38</v>
      </c>
      <c r="B30" s="17"/>
      <c r="C30" s="18"/>
      <c r="D30" s="22"/>
      <c r="E30" s="18"/>
      <c r="F30" s="18"/>
      <c r="G30" s="18"/>
      <c r="H30" s="18"/>
    </row>
    <row r="31" spans="1:8" ht="34.049999999999997" customHeight="1" x14ac:dyDescent="0.3">
      <c r="A31" s="6" t="s">
        <v>39</v>
      </c>
      <c r="B31" s="17"/>
      <c r="C31" s="18"/>
      <c r="D31" s="22"/>
      <c r="E31" s="18"/>
      <c r="F31" s="18"/>
      <c r="G31" s="18"/>
      <c r="H31" s="18"/>
    </row>
    <row r="33" spans="1:8" x14ac:dyDescent="0.3">
      <c r="A33" s="28" t="s">
        <v>40</v>
      </c>
      <c r="B33" s="20"/>
      <c r="C33" s="20"/>
      <c r="D33" s="20"/>
      <c r="E33" s="20"/>
      <c r="F33" s="20"/>
      <c r="G33" s="20"/>
      <c r="H33" s="20"/>
    </row>
  </sheetData>
  <mergeCells count="25">
    <mergeCell ref="B28:C28"/>
    <mergeCell ref="D28:H28"/>
    <mergeCell ref="A33:H33"/>
    <mergeCell ref="G4:H4"/>
    <mergeCell ref="B30:C30"/>
    <mergeCell ref="D30:H30"/>
    <mergeCell ref="D29:H29"/>
    <mergeCell ref="B26:C26"/>
    <mergeCell ref="D26:H26"/>
    <mergeCell ref="A24:H24"/>
    <mergeCell ref="B31:C31"/>
    <mergeCell ref="A1:H1"/>
    <mergeCell ref="B27:C27"/>
    <mergeCell ref="A21:H22"/>
    <mergeCell ref="D31:H31"/>
    <mergeCell ref="A17:H18"/>
    <mergeCell ref="B4:E4"/>
    <mergeCell ref="A25:H25"/>
    <mergeCell ref="D27:H27"/>
    <mergeCell ref="A19:H20"/>
    <mergeCell ref="B6:G6"/>
    <mergeCell ref="A3:H3"/>
    <mergeCell ref="B29:C29"/>
    <mergeCell ref="A15:H16"/>
    <mergeCell ref="A2:H2"/>
  </mergeCells>
  <dataValidations count="1">
    <dataValidation type="list" allowBlank="1" sqref="B27:B31" xr:uid="{00000000-0002-0000-0000-000000000000}">
      <formula1>"Sí,No"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7"/>
  <sheetViews>
    <sheetView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1" width="9" customWidth="1"/>
    <col min="2" max="2" width="10" customWidth="1"/>
    <col min="3" max="3" width="9" customWidth="1"/>
    <col min="4" max="4" width="12" customWidth="1"/>
    <col min="5" max="5" width="11" customWidth="1"/>
    <col min="6" max="6" width="12" customWidth="1"/>
    <col min="7" max="7" width="2" customWidth="1"/>
    <col min="8" max="8" width="44" customWidth="1"/>
    <col min="9" max="9" width="11" customWidth="1"/>
    <col min="10" max="10" width="10" customWidth="1"/>
    <col min="11" max="11" width="12" customWidth="1"/>
    <col min="12" max="12" width="10" customWidth="1"/>
  </cols>
  <sheetData>
    <row r="1" spans="1:12" ht="16.05" customHeight="1" x14ac:dyDescent="0.3">
      <c r="A1" s="19" t="s">
        <v>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34.049999999999997" customHeight="1" x14ac:dyDescent="0.3">
      <c r="A2" s="26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36" customHeight="1" x14ac:dyDescent="0.3">
      <c r="A3" s="25" t="s">
        <v>43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2" ht="19.95" customHeight="1" x14ac:dyDescent="0.3">
      <c r="A5" s="15" t="s">
        <v>44</v>
      </c>
      <c r="B5" s="16"/>
      <c r="C5" s="16"/>
      <c r="D5" s="16"/>
      <c r="E5" s="16"/>
      <c r="F5" s="16"/>
      <c r="H5" s="15" t="s">
        <v>45</v>
      </c>
      <c r="I5" s="16"/>
      <c r="J5" s="16"/>
      <c r="K5" s="16"/>
      <c r="L5" s="16"/>
    </row>
    <row r="6" spans="1:12" ht="27.6" x14ac:dyDescent="0.3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H6" s="5" t="s">
        <v>46</v>
      </c>
      <c r="I6" s="5" t="s">
        <v>47</v>
      </c>
      <c r="J6" s="5" t="s">
        <v>48</v>
      </c>
      <c r="K6" s="5" t="s">
        <v>49</v>
      </c>
      <c r="L6" s="5" t="s">
        <v>50</v>
      </c>
    </row>
    <row r="7" spans="1:12" ht="18" customHeight="1" x14ac:dyDescent="0.3">
      <c r="A7" s="9" t="s">
        <v>51</v>
      </c>
      <c r="B7" s="9" t="s">
        <v>52</v>
      </c>
      <c r="C7" s="9" t="s">
        <v>53</v>
      </c>
      <c r="D7" s="10">
        <v>25.5</v>
      </c>
      <c r="E7" s="9">
        <v>290</v>
      </c>
      <c r="F7" s="9" t="s">
        <v>54</v>
      </c>
      <c r="H7" s="11" t="s">
        <v>55</v>
      </c>
      <c r="I7" s="12">
        <f>COUNTA(A7:A47)</f>
        <v>41</v>
      </c>
      <c r="J7" s="13">
        <v>40</v>
      </c>
      <c r="K7" s="3"/>
      <c r="L7" s="14" t="str">
        <f t="shared" ref="L7:L14" si="0">IF(I7=J7,"Listo","Revisar")</f>
        <v>Revisar</v>
      </c>
    </row>
    <row r="8" spans="1:12" ht="18" customHeight="1" x14ac:dyDescent="0.3">
      <c r="A8" s="9" t="s">
        <v>56</v>
      </c>
      <c r="B8" s="9" t="s">
        <v>52</v>
      </c>
      <c r="C8" s="9" t="s">
        <v>57</v>
      </c>
      <c r="D8" s="10">
        <v>26.6</v>
      </c>
      <c r="E8" s="9">
        <v>319</v>
      </c>
      <c r="F8" s="9" t="s">
        <v>54</v>
      </c>
      <c r="H8" s="11" t="s">
        <v>58</v>
      </c>
      <c r="I8" s="12">
        <f>COUNT(E7:E47)</f>
        <v>39</v>
      </c>
      <c r="J8" s="13">
        <v>40</v>
      </c>
      <c r="K8" s="3"/>
      <c r="L8" s="14" t="str">
        <f t="shared" si="0"/>
        <v>Revisar</v>
      </c>
    </row>
    <row r="9" spans="1:12" ht="18" customHeight="1" x14ac:dyDescent="0.3">
      <c r="A9" s="9" t="s">
        <v>59</v>
      </c>
      <c r="B9" s="9" t="s">
        <v>60</v>
      </c>
      <c r="C9" s="9" t="s">
        <v>53</v>
      </c>
      <c r="D9" s="10">
        <v>24.2</v>
      </c>
      <c r="E9" s="9">
        <v>259</v>
      </c>
      <c r="F9" s="9" t="s">
        <v>54</v>
      </c>
      <c r="H9" s="11" t="s">
        <v>61</v>
      </c>
      <c r="I9" s="12">
        <f>MAX(E7:E47)</f>
        <v>3040</v>
      </c>
      <c r="J9" s="13">
        <v>426</v>
      </c>
      <c r="K9" s="3"/>
      <c r="L9" s="14" t="str">
        <f t="shared" si="0"/>
        <v>Revisar</v>
      </c>
    </row>
    <row r="10" spans="1:12" ht="18" customHeight="1" x14ac:dyDescent="0.3">
      <c r="A10" s="9" t="s">
        <v>62</v>
      </c>
      <c r="B10" s="9" t="s">
        <v>52</v>
      </c>
      <c r="C10" s="9" t="s">
        <v>53</v>
      </c>
      <c r="D10" s="10">
        <v>27</v>
      </c>
      <c r="E10" s="9">
        <v>351</v>
      </c>
      <c r="F10" s="9" t="s">
        <v>63</v>
      </c>
      <c r="H10" s="11" t="s">
        <v>64</v>
      </c>
      <c r="I10" s="12">
        <f>MIN(E7:E47)</f>
        <v>176</v>
      </c>
      <c r="J10" s="13">
        <v>176</v>
      </c>
      <c r="K10" s="3"/>
      <c r="L10" s="14" t="str">
        <f t="shared" si="0"/>
        <v>Listo</v>
      </c>
    </row>
    <row r="11" spans="1:12" ht="18" customHeight="1" x14ac:dyDescent="0.3">
      <c r="A11" s="9" t="s">
        <v>65</v>
      </c>
      <c r="B11" s="9" t="s">
        <v>52</v>
      </c>
      <c r="C11" s="9" t="s">
        <v>66</v>
      </c>
      <c r="D11" s="10">
        <v>27</v>
      </c>
      <c r="E11" s="9">
        <v>330</v>
      </c>
      <c r="F11" s="9" t="s">
        <v>54</v>
      </c>
      <c r="H11" s="11" t="s">
        <v>67</v>
      </c>
      <c r="I11" s="12">
        <f>SUMPRODUCT((COUNTIF(A7:A47,A7:A47)&gt;1)*(A7:A47&lt;&gt;""))</f>
        <v>2</v>
      </c>
      <c r="J11" s="13">
        <v>0</v>
      </c>
      <c r="K11" s="3"/>
      <c r="L11" s="14" t="str">
        <f t="shared" si="0"/>
        <v>Revisar</v>
      </c>
    </row>
    <row r="12" spans="1:12" ht="18" customHeight="1" x14ac:dyDescent="0.3">
      <c r="A12" s="9" t="s">
        <v>68</v>
      </c>
      <c r="B12" s="9" t="s">
        <v>52</v>
      </c>
      <c r="C12" s="9" t="s">
        <v>53</v>
      </c>
      <c r="D12" s="10">
        <v>26</v>
      </c>
      <c r="E12" s="9">
        <v>304</v>
      </c>
      <c r="F12" s="9" t="s">
        <v>54</v>
      </c>
      <c r="H12" s="11" t="s">
        <v>69</v>
      </c>
      <c r="I12" s="12">
        <f>COUNTIF(B7:B47,"E1")+COUNTIF(B7:B47,"E2")+COUNTIF(B7:B47,"E3")+COUNTIF(B7:B47,"E4")</f>
        <v>37</v>
      </c>
      <c r="J12" s="13">
        <v>40</v>
      </c>
      <c r="K12" s="3"/>
      <c r="L12" s="14" t="str">
        <f t="shared" si="0"/>
        <v>Revisar</v>
      </c>
    </row>
    <row r="13" spans="1:12" ht="18" customHeight="1" x14ac:dyDescent="0.3">
      <c r="A13" s="9" t="s">
        <v>70</v>
      </c>
      <c r="B13" s="9" t="s">
        <v>52</v>
      </c>
      <c r="C13" s="9" t="s">
        <v>57</v>
      </c>
      <c r="D13" s="10">
        <v>25.6</v>
      </c>
      <c r="E13" s="9">
        <v>303</v>
      </c>
      <c r="F13" s="9" t="s">
        <v>54</v>
      </c>
      <c r="H13" s="11" t="s">
        <v>71</v>
      </c>
      <c r="I13" s="12">
        <f>COUNTIF(C7:C47,"H")+COUNTIF(C7:C47,"M")</f>
        <v>38</v>
      </c>
      <c r="J13" s="13">
        <v>40</v>
      </c>
      <c r="K13" s="3"/>
      <c r="L13" s="14" t="str">
        <f t="shared" si="0"/>
        <v>Revisar</v>
      </c>
    </row>
    <row r="14" spans="1:12" ht="18" customHeight="1" x14ac:dyDescent="0.3">
      <c r="A14" s="9" t="s">
        <v>72</v>
      </c>
      <c r="B14" s="9" t="s">
        <v>52</v>
      </c>
      <c r="C14" s="9" t="s">
        <v>53</v>
      </c>
      <c r="D14" s="10">
        <v>26.3</v>
      </c>
      <c r="E14" s="9" t="s">
        <v>73</v>
      </c>
      <c r="F14" s="9" t="s">
        <v>54</v>
      </c>
      <c r="H14" s="11" t="s">
        <v>27</v>
      </c>
      <c r="I14" s="12">
        <f>COUNTIF(F7:F47,"Ninguna")+COUNTIF(F7:F47,"Leves")+COUNTIF(F7:F47,"Moderadas")</f>
        <v>38</v>
      </c>
      <c r="J14" s="13">
        <v>40</v>
      </c>
      <c r="K14" s="3"/>
      <c r="L14" s="14" t="str">
        <f t="shared" si="0"/>
        <v>Revisar</v>
      </c>
    </row>
    <row r="15" spans="1:12" ht="18" customHeight="1" x14ac:dyDescent="0.3">
      <c r="A15" s="9" t="s">
        <v>74</v>
      </c>
      <c r="B15" s="9" t="s">
        <v>52</v>
      </c>
      <c r="C15" s="9" t="s">
        <v>53</v>
      </c>
      <c r="D15" s="10">
        <v>26.2</v>
      </c>
      <c r="E15" s="9">
        <v>305</v>
      </c>
      <c r="F15" s="9" t="s">
        <v>54</v>
      </c>
      <c r="H15" s="28" t="s">
        <v>75</v>
      </c>
      <c r="I15" s="20"/>
      <c r="J15" s="20"/>
      <c r="K15" s="20"/>
      <c r="L15" s="20"/>
    </row>
    <row r="16" spans="1:12" ht="18" customHeight="1" x14ac:dyDescent="0.3">
      <c r="A16" s="9" t="s">
        <v>76</v>
      </c>
      <c r="B16" s="9" t="s">
        <v>52</v>
      </c>
      <c r="C16" s="9" t="s">
        <v>57</v>
      </c>
      <c r="D16" s="10">
        <v>25.9</v>
      </c>
      <c r="E16" s="9">
        <v>306</v>
      </c>
      <c r="F16" s="9" t="s">
        <v>77</v>
      </c>
      <c r="H16" s="20"/>
      <c r="I16" s="20"/>
      <c r="J16" s="20"/>
      <c r="K16" s="20"/>
      <c r="L16" s="20"/>
    </row>
    <row r="17" spans="1:12" ht="18" customHeight="1" x14ac:dyDescent="0.3">
      <c r="A17" s="9" t="s">
        <v>78</v>
      </c>
      <c r="B17" s="9" t="s">
        <v>79</v>
      </c>
      <c r="C17" s="9" t="s">
        <v>57</v>
      </c>
      <c r="D17" s="10">
        <v>26.3</v>
      </c>
      <c r="E17" s="9">
        <v>332</v>
      </c>
      <c r="F17" s="9" t="s">
        <v>54</v>
      </c>
      <c r="H17" s="28" t="s">
        <v>80</v>
      </c>
      <c r="I17" s="20"/>
      <c r="J17" s="20"/>
      <c r="K17" s="20"/>
      <c r="L17" s="20"/>
    </row>
    <row r="18" spans="1:12" ht="18" customHeight="1" x14ac:dyDescent="0.3">
      <c r="A18" s="9" t="s">
        <v>81</v>
      </c>
      <c r="B18" s="9" t="s">
        <v>82</v>
      </c>
      <c r="C18" s="9" t="s">
        <v>53</v>
      </c>
      <c r="D18" s="10">
        <v>26.8</v>
      </c>
      <c r="E18" s="9">
        <v>326</v>
      </c>
      <c r="F18" s="9" t="s">
        <v>54</v>
      </c>
    </row>
    <row r="19" spans="1:12" ht="18" customHeight="1" x14ac:dyDescent="0.3">
      <c r="A19" s="9" t="s">
        <v>83</v>
      </c>
      <c r="B19" s="9" t="s">
        <v>79</v>
      </c>
      <c r="C19" s="9" t="s">
        <v>53</v>
      </c>
      <c r="D19" s="10">
        <v>25.8</v>
      </c>
      <c r="E19" s="9">
        <v>310</v>
      </c>
      <c r="F19" s="9" t="s">
        <v>63</v>
      </c>
      <c r="H19" s="15" t="s">
        <v>84</v>
      </c>
      <c r="I19" s="16"/>
      <c r="J19" s="16"/>
      <c r="K19" s="16"/>
      <c r="L19" s="16"/>
    </row>
    <row r="20" spans="1:12" ht="18" customHeight="1" x14ac:dyDescent="0.3">
      <c r="A20" s="9" t="s">
        <v>85</v>
      </c>
      <c r="B20" s="9" t="s">
        <v>79</v>
      </c>
      <c r="C20" s="9" t="s">
        <v>86</v>
      </c>
      <c r="D20" s="10">
        <v>26.2</v>
      </c>
      <c r="E20" s="9">
        <v>310</v>
      </c>
      <c r="F20" s="9" t="s">
        <v>54</v>
      </c>
      <c r="H20" s="24" t="s">
        <v>87</v>
      </c>
      <c r="I20" s="20"/>
      <c r="J20" s="20"/>
      <c r="K20" s="20"/>
      <c r="L20" s="20"/>
    </row>
    <row r="21" spans="1:12" ht="18" customHeight="1" x14ac:dyDescent="0.3">
      <c r="A21" s="9" t="s">
        <v>88</v>
      </c>
      <c r="B21" s="9" t="s">
        <v>79</v>
      </c>
      <c r="C21" s="9" t="s">
        <v>53</v>
      </c>
      <c r="D21" s="10">
        <v>26.4</v>
      </c>
      <c r="E21" s="9">
        <v>317</v>
      </c>
      <c r="F21" s="9" t="s">
        <v>54</v>
      </c>
      <c r="H21" s="20"/>
      <c r="I21" s="20"/>
      <c r="J21" s="20"/>
      <c r="K21" s="20"/>
      <c r="L21" s="20"/>
    </row>
    <row r="22" spans="1:12" ht="18" customHeight="1" x14ac:dyDescent="0.3">
      <c r="A22" s="9" t="s">
        <v>88</v>
      </c>
      <c r="B22" s="9" t="s">
        <v>79</v>
      </c>
      <c r="C22" s="9" t="s">
        <v>53</v>
      </c>
      <c r="D22" s="10">
        <v>26.4</v>
      </c>
      <c r="E22" s="9">
        <v>317</v>
      </c>
      <c r="F22" s="9" t="s">
        <v>54</v>
      </c>
      <c r="H22" s="21"/>
      <c r="I22" s="18"/>
      <c r="J22" s="18"/>
      <c r="K22" s="18"/>
      <c r="L22" s="18"/>
    </row>
    <row r="23" spans="1:12" ht="18" customHeight="1" x14ac:dyDescent="0.3">
      <c r="A23" s="9" t="s">
        <v>89</v>
      </c>
      <c r="B23" s="9" t="s">
        <v>79</v>
      </c>
      <c r="C23" s="9" t="s">
        <v>53</v>
      </c>
      <c r="D23" s="10">
        <v>25.6</v>
      </c>
      <c r="E23" s="9">
        <v>295</v>
      </c>
      <c r="F23" s="9" t="s">
        <v>54</v>
      </c>
      <c r="H23" s="18"/>
      <c r="I23" s="18"/>
      <c r="J23" s="18"/>
      <c r="K23" s="18"/>
      <c r="L23" s="18"/>
    </row>
    <row r="24" spans="1:12" ht="18" customHeight="1" x14ac:dyDescent="0.3">
      <c r="A24" s="9" t="s">
        <v>90</v>
      </c>
      <c r="B24" s="9" t="s">
        <v>79</v>
      </c>
      <c r="C24" s="9" t="s">
        <v>57</v>
      </c>
      <c r="D24" s="10">
        <v>26.2</v>
      </c>
      <c r="E24" s="9">
        <v>301</v>
      </c>
      <c r="F24" s="9" t="s">
        <v>91</v>
      </c>
      <c r="H24" s="18"/>
      <c r="I24" s="18"/>
      <c r="J24" s="18"/>
      <c r="K24" s="18"/>
      <c r="L24" s="18"/>
    </row>
    <row r="25" spans="1:12" ht="18" customHeight="1" x14ac:dyDescent="0.3">
      <c r="A25" s="9" t="s">
        <v>92</v>
      </c>
      <c r="B25" s="9" t="s">
        <v>79</v>
      </c>
      <c r="C25" s="9" t="s">
        <v>53</v>
      </c>
      <c r="D25" s="10">
        <v>26.3</v>
      </c>
      <c r="E25" s="9">
        <v>327</v>
      </c>
      <c r="F25" s="9" t="s">
        <v>54</v>
      </c>
      <c r="H25" s="24" t="s">
        <v>93</v>
      </c>
      <c r="I25" s="20"/>
      <c r="J25" s="20"/>
      <c r="K25" s="20"/>
      <c r="L25" s="20"/>
    </row>
    <row r="26" spans="1:12" ht="18" customHeight="1" x14ac:dyDescent="0.3">
      <c r="A26" s="9" t="s">
        <v>94</v>
      </c>
      <c r="B26" s="9" t="s">
        <v>79</v>
      </c>
      <c r="C26" s="9" t="s">
        <v>57</v>
      </c>
      <c r="D26" s="10">
        <v>26.1</v>
      </c>
      <c r="E26" s="9" t="s">
        <v>95</v>
      </c>
      <c r="F26" s="9" t="s">
        <v>54</v>
      </c>
      <c r="H26" s="20"/>
      <c r="I26" s="20"/>
      <c r="J26" s="20"/>
      <c r="K26" s="20"/>
      <c r="L26" s="20"/>
    </row>
    <row r="27" spans="1:12" ht="18" customHeight="1" x14ac:dyDescent="0.3">
      <c r="A27" s="9" t="s">
        <v>96</v>
      </c>
      <c r="B27" s="9" t="s">
        <v>79</v>
      </c>
      <c r="C27" s="9" t="s">
        <v>53</v>
      </c>
      <c r="D27" s="10">
        <v>24.7</v>
      </c>
      <c r="E27" s="9">
        <v>274</v>
      </c>
      <c r="F27" s="9" t="s">
        <v>63</v>
      </c>
      <c r="H27" s="21"/>
      <c r="I27" s="18"/>
      <c r="J27" s="18"/>
      <c r="K27" s="18"/>
      <c r="L27" s="18"/>
    </row>
    <row r="28" spans="1:12" ht="18" customHeight="1" x14ac:dyDescent="0.3">
      <c r="A28" s="9" t="s">
        <v>97</v>
      </c>
      <c r="B28" s="9" t="s">
        <v>98</v>
      </c>
      <c r="C28" s="9" t="s">
        <v>53</v>
      </c>
      <c r="D28" s="10">
        <v>26.6</v>
      </c>
      <c r="E28" s="9">
        <v>315</v>
      </c>
      <c r="F28" s="9" t="s">
        <v>54</v>
      </c>
      <c r="H28" s="18"/>
      <c r="I28" s="18"/>
      <c r="J28" s="18"/>
      <c r="K28" s="18"/>
      <c r="L28" s="18"/>
    </row>
    <row r="29" spans="1:12" ht="18" customHeight="1" x14ac:dyDescent="0.3">
      <c r="A29" s="9" t="s">
        <v>99</v>
      </c>
      <c r="B29" s="9" t="s">
        <v>98</v>
      </c>
      <c r="C29" s="9" t="s">
        <v>57</v>
      </c>
      <c r="D29" s="10">
        <v>27.4</v>
      </c>
      <c r="E29" s="9">
        <v>370</v>
      </c>
      <c r="F29" s="9" t="s">
        <v>100</v>
      </c>
      <c r="H29" s="18"/>
      <c r="I29" s="18"/>
      <c r="J29" s="18"/>
      <c r="K29" s="18"/>
      <c r="L29" s="18"/>
    </row>
    <row r="30" spans="1:12" ht="18" customHeight="1" x14ac:dyDescent="0.3">
      <c r="A30" s="9" t="s">
        <v>101</v>
      </c>
      <c r="B30" s="9" t="s">
        <v>102</v>
      </c>
      <c r="C30" s="9" t="s">
        <v>57</v>
      </c>
      <c r="D30" s="10">
        <v>26.5</v>
      </c>
      <c r="E30" s="9">
        <v>327</v>
      </c>
      <c r="F30" s="9" t="s">
        <v>54</v>
      </c>
      <c r="H30" s="24" t="s">
        <v>103</v>
      </c>
      <c r="I30" s="20"/>
      <c r="J30" s="20"/>
      <c r="K30" s="20"/>
      <c r="L30" s="20"/>
    </row>
    <row r="31" spans="1:12" ht="18" customHeight="1" x14ac:dyDescent="0.3">
      <c r="A31" s="9" t="s">
        <v>104</v>
      </c>
      <c r="B31" s="9" t="s">
        <v>98</v>
      </c>
      <c r="C31" s="9" t="s">
        <v>53</v>
      </c>
      <c r="D31" s="10">
        <v>26.9</v>
      </c>
      <c r="E31" s="9">
        <v>331</v>
      </c>
      <c r="F31" s="9" t="s">
        <v>54</v>
      </c>
      <c r="H31" s="20"/>
      <c r="I31" s="20"/>
      <c r="J31" s="20"/>
      <c r="K31" s="20"/>
      <c r="L31" s="20"/>
    </row>
    <row r="32" spans="1:12" ht="18" customHeight="1" x14ac:dyDescent="0.3">
      <c r="A32" s="9" t="s">
        <v>105</v>
      </c>
      <c r="B32" s="9" t="s">
        <v>98</v>
      </c>
      <c r="C32" s="9" t="s">
        <v>53</v>
      </c>
      <c r="D32" s="10">
        <v>27.9</v>
      </c>
      <c r="E32" s="9">
        <v>369</v>
      </c>
      <c r="F32" s="9" t="s">
        <v>54</v>
      </c>
      <c r="H32" s="21"/>
      <c r="I32" s="18"/>
      <c r="J32" s="18"/>
      <c r="K32" s="18"/>
      <c r="L32" s="18"/>
    </row>
    <row r="33" spans="1:12" ht="18" customHeight="1" x14ac:dyDescent="0.3">
      <c r="A33" s="9" t="s">
        <v>106</v>
      </c>
      <c r="B33" s="9" t="s">
        <v>98</v>
      </c>
      <c r="C33" s="9" t="s">
        <v>57</v>
      </c>
      <c r="D33" s="10">
        <v>28.7</v>
      </c>
      <c r="E33" s="9">
        <v>426</v>
      </c>
      <c r="F33" s="9" t="s">
        <v>107</v>
      </c>
      <c r="H33" s="18"/>
      <c r="I33" s="18"/>
      <c r="J33" s="18"/>
      <c r="K33" s="18"/>
      <c r="L33" s="18"/>
    </row>
    <row r="34" spans="1:12" ht="18" customHeight="1" x14ac:dyDescent="0.3">
      <c r="A34" s="9" t="s">
        <v>108</v>
      </c>
      <c r="B34" s="9" t="s">
        <v>98</v>
      </c>
      <c r="C34" s="9" t="s">
        <v>53</v>
      </c>
      <c r="D34" s="10">
        <v>26.2</v>
      </c>
      <c r="E34" s="9">
        <v>3040</v>
      </c>
      <c r="F34" s="9" t="s">
        <v>54</v>
      </c>
      <c r="H34" s="18"/>
      <c r="I34" s="18"/>
      <c r="J34" s="18"/>
      <c r="K34" s="18"/>
      <c r="L34" s="18"/>
    </row>
    <row r="35" spans="1:12" ht="18" customHeight="1" x14ac:dyDescent="0.3">
      <c r="A35" s="9" t="s">
        <v>109</v>
      </c>
      <c r="B35" s="9" t="s">
        <v>98</v>
      </c>
      <c r="C35" s="9" t="s">
        <v>53</v>
      </c>
      <c r="D35" s="10">
        <v>28.7</v>
      </c>
      <c r="E35" s="9">
        <v>403</v>
      </c>
      <c r="F35" s="9" t="s">
        <v>54</v>
      </c>
      <c r="H35" s="28" t="s">
        <v>110</v>
      </c>
      <c r="I35" s="20"/>
      <c r="J35" s="20"/>
      <c r="K35" s="20"/>
      <c r="L35" s="20"/>
    </row>
    <row r="36" spans="1:12" ht="18" customHeight="1" x14ac:dyDescent="0.3">
      <c r="A36" s="9" t="s">
        <v>111</v>
      </c>
      <c r="B36" s="9" t="s">
        <v>98</v>
      </c>
      <c r="C36" s="9" t="s">
        <v>57</v>
      </c>
      <c r="D36" s="10">
        <v>25</v>
      </c>
      <c r="E36" s="9">
        <v>279</v>
      </c>
      <c r="F36" s="9" t="s">
        <v>63</v>
      </c>
    </row>
    <row r="37" spans="1:12" ht="18" customHeight="1" x14ac:dyDescent="0.3">
      <c r="A37" s="9" t="s">
        <v>112</v>
      </c>
      <c r="B37" s="9" t="s">
        <v>98</v>
      </c>
      <c r="C37" s="9" t="s">
        <v>66</v>
      </c>
      <c r="D37" s="10">
        <v>27.2</v>
      </c>
      <c r="E37" s="9">
        <v>346</v>
      </c>
      <c r="F37" s="9" t="s">
        <v>54</v>
      </c>
    </row>
    <row r="38" spans="1:12" ht="18" customHeight="1" x14ac:dyDescent="0.3">
      <c r="A38" s="9" t="s">
        <v>113</v>
      </c>
      <c r="B38" s="9" t="s">
        <v>114</v>
      </c>
      <c r="C38" s="9" t="s">
        <v>53</v>
      </c>
      <c r="D38" s="10">
        <v>25</v>
      </c>
      <c r="E38" s="9">
        <v>282</v>
      </c>
      <c r="F38" s="9" t="s">
        <v>63</v>
      </c>
    </row>
    <row r="39" spans="1:12" ht="18" customHeight="1" x14ac:dyDescent="0.3">
      <c r="A39" s="9" t="s">
        <v>115</v>
      </c>
      <c r="B39" s="9" t="s">
        <v>114</v>
      </c>
      <c r="C39" s="9" t="s">
        <v>57</v>
      </c>
      <c r="D39" s="10">
        <v>28.2</v>
      </c>
      <c r="E39" s="9">
        <v>403</v>
      </c>
      <c r="F39" s="9" t="s">
        <v>54</v>
      </c>
    </row>
    <row r="40" spans="1:12" ht="18" customHeight="1" x14ac:dyDescent="0.3">
      <c r="A40" s="9" t="s">
        <v>116</v>
      </c>
      <c r="B40" s="9" t="s">
        <v>114</v>
      </c>
      <c r="C40" s="9" t="s">
        <v>53</v>
      </c>
      <c r="D40" s="10">
        <v>21.3</v>
      </c>
      <c r="E40" s="9">
        <v>176</v>
      </c>
      <c r="F40" s="9" t="s">
        <v>107</v>
      </c>
    </row>
    <row r="41" spans="1:12" ht="18" customHeight="1" x14ac:dyDescent="0.3">
      <c r="A41" s="9" t="s">
        <v>117</v>
      </c>
      <c r="B41" s="9" t="s">
        <v>114</v>
      </c>
      <c r="C41" s="9" t="s">
        <v>57</v>
      </c>
      <c r="D41" s="10">
        <v>28.1</v>
      </c>
      <c r="E41" s="9">
        <v>393</v>
      </c>
      <c r="F41" s="9" t="s">
        <v>54</v>
      </c>
    </row>
    <row r="42" spans="1:12" ht="18" customHeight="1" x14ac:dyDescent="0.3">
      <c r="A42" s="9" t="s">
        <v>118</v>
      </c>
      <c r="B42" s="9" t="s">
        <v>114</v>
      </c>
      <c r="C42" s="9" t="s">
        <v>53</v>
      </c>
      <c r="D42" s="10">
        <v>25.9</v>
      </c>
      <c r="E42" s="9">
        <v>295</v>
      </c>
      <c r="F42" s="9" t="s">
        <v>63</v>
      </c>
    </row>
    <row r="43" spans="1:12" ht="18" customHeight="1" x14ac:dyDescent="0.3">
      <c r="A43" s="9" t="s">
        <v>119</v>
      </c>
      <c r="B43" s="9" t="s">
        <v>120</v>
      </c>
      <c r="C43" s="9" t="s">
        <v>53</v>
      </c>
      <c r="D43" s="10">
        <v>27.6</v>
      </c>
      <c r="E43" s="9">
        <v>371</v>
      </c>
      <c r="F43" s="9" t="s">
        <v>54</v>
      </c>
    </row>
    <row r="44" spans="1:12" ht="18" customHeight="1" x14ac:dyDescent="0.3">
      <c r="A44" s="9" t="s">
        <v>121</v>
      </c>
      <c r="B44" s="9" t="s">
        <v>114</v>
      </c>
      <c r="C44" s="9" t="s">
        <v>57</v>
      </c>
      <c r="D44" s="10">
        <v>26.5</v>
      </c>
      <c r="E44" s="9">
        <v>313</v>
      </c>
      <c r="F44" s="9" t="s">
        <v>63</v>
      </c>
    </row>
    <row r="45" spans="1:12" ht="18" customHeight="1" x14ac:dyDescent="0.3">
      <c r="A45" s="9" t="s">
        <v>122</v>
      </c>
      <c r="B45" s="9" t="s">
        <v>114</v>
      </c>
      <c r="C45" s="9" t="s">
        <v>53</v>
      </c>
      <c r="D45" s="10">
        <v>26.6</v>
      </c>
      <c r="E45" s="9">
        <v>316</v>
      </c>
      <c r="F45" s="9" t="s">
        <v>54</v>
      </c>
    </row>
    <row r="46" spans="1:12" ht="18" customHeight="1" x14ac:dyDescent="0.3">
      <c r="A46" s="9" t="s">
        <v>123</v>
      </c>
      <c r="B46" s="9" t="s">
        <v>114</v>
      </c>
      <c r="C46" s="9" t="s">
        <v>57</v>
      </c>
      <c r="D46" s="10">
        <v>27.2</v>
      </c>
      <c r="E46" s="9">
        <v>362</v>
      </c>
      <c r="F46" s="9" t="s">
        <v>63</v>
      </c>
    </row>
    <row r="47" spans="1:12" ht="18" customHeight="1" x14ac:dyDescent="0.3">
      <c r="A47" s="9" t="s">
        <v>124</v>
      </c>
      <c r="B47" s="9" t="s">
        <v>114</v>
      </c>
      <c r="C47" s="9" t="s">
        <v>57</v>
      </c>
      <c r="D47" s="10">
        <v>27.8</v>
      </c>
      <c r="E47" s="9">
        <v>380</v>
      </c>
      <c r="F47" s="9" t="s">
        <v>107</v>
      </c>
    </row>
  </sheetData>
  <mergeCells count="15">
    <mergeCell ref="A1:L1"/>
    <mergeCell ref="H15:L16"/>
    <mergeCell ref="H20:L21"/>
    <mergeCell ref="H22:L24"/>
    <mergeCell ref="H32:L34"/>
    <mergeCell ref="H19:L19"/>
    <mergeCell ref="H5:L5"/>
    <mergeCell ref="H27:L29"/>
    <mergeCell ref="A3:L3"/>
    <mergeCell ref="A2:L2"/>
    <mergeCell ref="H17:L17"/>
    <mergeCell ref="H30:L31"/>
    <mergeCell ref="H35:L35"/>
    <mergeCell ref="H25:L26"/>
    <mergeCell ref="A5:F5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1_Base_a_mano</vt:lpstr>
      <vt:lpstr>2_Base_Excel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2026-10-17T19:04:54Z</dcterms:created>
  <dcterms:modified xsi:type="dcterms:W3CDTF">2026-10-17T19:05:45Z</dcterms:modified>
</cp:coreProperties>
</file>